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시작" sheetId="1" state="visible" r:id="rId1"/>
    <sheet xmlns:r="http://schemas.openxmlformats.org/officeDocument/2006/relationships" name="대출 기록" sheetId="2" state="visible" r:id="rId2"/>
    <sheet xmlns:r="http://schemas.openxmlformats.org/officeDocument/2006/relationships" name="서가 지도" sheetId="3" state="visible" r:id="rId3"/>
    <sheet xmlns:r="http://schemas.openxmlformats.org/officeDocument/2006/relationships" name="문" sheetId="4" state="visible" r:id="rId4"/>
    <sheet xmlns:r="http://schemas.openxmlformats.org/officeDocument/2006/relationships" name="막히면" sheetId="5" state="visible" r:id="rId5"/>
  </sheets>
  <definedNames>
    <definedName name="_xlnm._FilterDatabase" localSheetId="1" hidden="1">'대출 기록'!$A$4:$F$34</definedName>
  </definedNames>
  <calcPr calcId="124519" fullCalcOnLoad="1"/>
</workbook>
</file>

<file path=xl/styles.xml><?xml version="1.0" encoding="utf-8"?>
<styleSheet xmlns="http://schemas.openxmlformats.org/spreadsheetml/2006/main">
  <numFmts count="1">
    <numFmt numFmtId="164" formatCode="yyyy-mm-dd"/>
  </numFmts>
  <fonts count="13">
    <font>
      <name val="Calibri"/>
      <family val="2"/>
      <color theme="1"/>
      <sz val="11"/>
      <scheme val="minor"/>
    </font>
    <font>
      <name val="맑은 고딕"/>
      <b val="1"/>
      <color rgb="003B2F4A"/>
      <sz val="18"/>
    </font>
    <font>
      <name val="맑은 고딕"/>
      <color rgb="008A8F96"/>
      <sz val="9"/>
    </font>
    <font>
      <name val="맑은 고딕"/>
      <color rgb="0026303B"/>
      <sz val="10"/>
    </font>
    <font>
      <name val="맑은 고딕"/>
      <b val="1"/>
      <color rgb="00FFFFFF"/>
      <sz val="10"/>
    </font>
    <font>
      <name val="맑은 고딕"/>
      <color rgb="0026303B"/>
      <sz val="12"/>
    </font>
    <font>
      <name val="맑은 고딕"/>
      <b val="1"/>
      <color rgb="003B2F4A"/>
      <sz val="10"/>
    </font>
    <font>
      <name val="맑은 고딕"/>
      <b val="1"/>
      <color rgb="0026303B"/>
      <sz val="10"/>
    </font>
    <font>
      <name val="맑은 고딕"/>
      <b val="1"/>
      <color rgb="0026303B"/>
      <sz val="16"/>
    </font>
    <font>
      <name val="맑은 고딕"/>
      <b val="1"/>
      <color rgb="003B2F4A"/>
      <sz val="13"/>
    </font>
    <font>
      <name val="맑은 고딕"/>
      <color rgb="00FFFFFF"/>
      <sz val="7"/>
    </font>
    <font>
      <name val="맑은 고딕"/>
      <b val="1"/>
      <color rgb="0026303B"/>
      <sz val="14"/>
    </font>
    <font>
      <name val="맑은 고딕"/>
      <color rgb="008A8F96"/>
      <sz val="10"/>
    </font>
  </fonts>
  <fills count="6">
    <fill>
      <patternFill/>
    </fill>
    <fill>
      <patternFill patternType="gray125"/>
    </fill>
    <fill>
      <patternFill patternType="solid">
        <fgColor rgb="003B2F4A"/>
      </patternFill>
    </fill>
    <fill>
      <patternFill patternType="solid">
        <fgColor rgb="00F4B183"/>
      </patternFill>
    </fill>
    <fill>
      <patternFill patternType="solid">
        <fgColor rgb="00FFF2CC"/>
      </patternFill>
    </fill>
    <fill>
      <patternFill patternType="solid">
        <fgColor rgb="00F1EDF5"/>
      </patternFill>
    </fill>
  </fills>
  <borders count="2">
    <border>
      <left/>
      <right/>
      <top/>
      <bottom/>
      <diagonal/>
    </border>
    <border>
      <left style="thin">
        <color rgb="00BFB8C8"/>
      </left>
      <right style="thin">
        <color rgb="00BFB8C8"/>
      </right>
      <top style="thin">
        <color rgb="00BFB8C8"/>
      </top>
      <bottom style="thin">
        <color rgb="00BFB8C8"/>
      </bottom>
    </border>
  </borders>
  <cellStyleXfs count="1">
    <xf numFmtId="0" fontId="0" fillId="0" borderId="0"/>
  </cellStyleXfs>
  <cellXfs count="19">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center" wrapText="1"/>
    </xf>
    <xf numFmtId="0" fontId="3" fillId="0" borderId="0" applyAlignment="1" pivotButton="0" quotePrefix="0" xfId="0">
      <alignment vertical="center" wrapText="1"/>
    </xf>
    <xf numFmtId="0" fontId="4" fillId="2" borderId="0" applyAlignment="1" pivotButton="0" quotePrefix="0" xfId="0">
      <alignment vertical="center"/>
    </xf>
    <xf numFmtId="0" fontId="3" fillId="0" borderId="0" applyAlignment="1" pivotButton="0" quotePrefix="0" xfId="0">
      <alignment vertical="center"/>
    </xf>
    <xf numFmtId="164" fontId="3" fillId="0" borderId="0" applyAlignment="1" pivotButton="0" quotePrefix="0" xfId="0">
      <alignment vertical="center"/>
    </xf>
    <xf numFmtId="0" fontId="4" fillId="2" borderId="0" applyAlignment="1" pivotButton="0" quotePrefix="0" xfId="0">
      <alignment horizontal="center"/>
    </xf>
    <xf numFmtId="0" fontId="5" fillId="0" borderId="1" applyAlignment="1" pivotButton="0" quotePrefix="0" xfId="0">
      <alignment horizontal="center" vertical="center"/>
    </xf>
    <xf numFmtId="0" fontId="5" fillId="3" borderId="1" applyAlignment="1" pivotButton="0" quotePrefix="0" xfId="0">
      <alignment horizontal="center" vertical="center"/>
    </xf>
    <xf numFmtId="0" fontId="6" fillId="0" borderId="0" applyAlignment="1" pivotButton="0" quotePrefix="0" xfId="0">
      <alignment vertical="center"/>
    </xf>
    <xf numFmtId="0" fontId="3" fillId="0" borderId="0" applyAlignment="1" applyProtection="1" pivotButton="0" quotePrefix="0" xfId="0">
      <alignment vertical="center"/>
      <protection locked="1" hidden="1"/>
    </xf>
    <xf numFmtId="0" fontId="7" fillId="0" borderId="0" applyAlignment="1" pivotButton="0" quotePrefix="0" xfId="0">
      <alignment vertical="center"/>
    </xf>
    <xf numFmtId="49" fontId="8" fillId="4" borderId="0" applyAlignment="1" applyProtection="1" pivotButton="0" quotePrefix="0" xfId="0">
      <alignment vertical="center"/>
      <protection locked="0" hidden="0"/>
    </xf>
    <xf numFmtId="0" fontId="0" fillId="0" borderId="0" applyProtection="1" pivotButton="0" quotePrefix="0" xfId="0">
      <protection locked="0" hidden="0"/>
    </xf>
    <xf numFmtId="0" fontId="9" fillId="0" borderId="0" applyAlignment="1" applyProtection="1" pivotButton="0" quotePrefix="0" xfId="0">
      <alignment vertical="center"/>
      <protection locked="1" hidden="1"/>
    </xf>
    <xf numFmtId="0" fontId="11" fillId="5" borderId="0" applyAlignment="1" applyProtection="1" pivotButton="0" quotePrefix="0" xfId="0">
      <alignment horizontal="center" vertical="center"/>
      <protection locked="1" hidden="1"/>
    </xf>
    <xf numFmtId="0" fontId="10" fillId="0" borderId="0" applyAlignment="1" pivotButton="0" quotePrefix="0" xfId="0">
      <alignment vertical="center"/>
    </xf>
    <xf numFmtId="0" fontId="12"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
  <sheetViews>
    <sheetView showGridLines="0" workbookViewId="0">
      <selection activeCell="A1" sqref="A1"/>
    </sheetView>
  </sheetViews>
  <sheetFormatPr baseColWidth="8" defaultRowHeight="15"/>
  <cols>
    <col width="12"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ht="36" customHeight="1">
      <c r="A1" s="1" t="inlineStr">
        <is>
          <t>별빛 도서관의 마지막 대출</t>
        </is>
      </c>
    </row>
    <row r="2" ht="30" customHeight="1">
      <c r="A2" s="2" t="inlineStr">
        <is>
          <t>시트 방탈출 · 1방 · 혼자 10분 안팎 · 매크로 없음(엑셀 · 구글 시트)</t>
        </is>
      </c>
    </row>
    <row r="4" ht="20" customHeight="1">
      <c r="A4" s="3" t="inlineStr">
        <is>
          <t>1999년 봄, 동네 별빛 도서관이 문을 닫았다.</t>
        </is>
      </c>
    </row>
    <row r="5" ht="40" customHeight="1">
      <c r="A5" s="3" t="inlineStr">
        <is>
          <t>마지막 날 사서는 열람실 문을 네 자리 번호 자물쇠로 잠그고 쪽지 넷을 남겼다.</t>
        </is>
      </c>
    </row>
    <row r="6" ht="40" customHeight="1">
      <c r="A6" s="3" t="inlineStr">
        <is>
          <t>너는 그 열람실에 갇혔다. 쪽지가 가리키는 숫자 넷을 차례로 이으면 문이 열린다.</t>
        </is>
      </c>
    </row>
    <row r="7" ht="20" customHeight="1">
      <c r="A7" s="3" t="inlineStr"/>
    </row>
    <row r="8" ht="40" customHeight="1">
      <c r="A8" s="3" t="inlineStr">
        <is>
          <t>쪽지 1. 돌아오지 않은 책 가운데 가장 먼저 나간 책. 그 책이 꽂혀 있던 서가 번호의 마지막 숫자.</t>
        </is>
      </c>
    </row>
    <row r="9" ht="60" customHeight="1">
      <c r="A9" s="3" t="inlineStr">
        <is>
          <t>쪽지 2. 제목 어디에든 「밤」 글자가 든 책을 빌려 간 사람은 모두 몇 명이었나. 같은 사람은 한 번만 센다.</t>
        </is>
      </c>
    </row>
    <row r="10" ht="40" customHeight="1">
      <c r="A10" s="3" t="inlineStr">
        <is>
          <t>쪽지 3. 서가 지도의 열을 왼쪽부터 세어 봐. 하나가 숨어 있다. 그 숨은 열의 위에서 셋째 칸 숫자.</t>
        </is>
      </c>
    </row>
    <row r="11" ht="40" customHeight="1">
      <c r="A11" s="3" t="inlineStr">
        <is>
          <t>쪽지 4. 서가 지도에서 색칠된 칸의 숫자를 모두 더해. 그 합의 일의 자리.</t>
        </is>
      </c>
    </row>
    <row r="12" ht="20" customHeight="1">
      <c r="A12" s="3" t="inlineStr"/>
    </row>
    <row r="13" ht="40" customHeight="1">
      <c r="A13" s="3" t="inlineStr">
        <is>
          <t>숫자 넷을 「문」 시트의 노란 칸에 이어서 넣는다(예: 1234).</t>
        </is>
      </c>
    </row>
    <row r="14" ht="40" customHeight="1">
      <c r="A14" s="3" t="inlineStr">
        <is>
          <t>「대출 기록」은 마음대로 정렬하고 걸러도 된다. 막히면 「막히면」 시트에 힌트가 있다.</t>
        </is>
      </c>
    </row>
  </sheetData>
  <mergeCells count="13">
    <mergeCell ref="A1:H1"/>
    <mergeCell ref="A4:H4"/>
    <mergeCell ref="A9:H9"/>
    <mergeCell ref="A12:H12"/>
    <mergeCell ref="A7:H7"/>
    <mergeCell ref="A2:H2"/>
    <mergeCell ref="A10:H10"/>
    <mergeCell ref="A13:H13"/>
    <mergeCell ref="A11:H11"/>
    <mergeCell ref="A14:H14"/>
    <mergeCell ref="A5:H5"/>
    <mergeCell ref="A8:H8"/>
    <mergeCell ref="A6:H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4"/>
  <sheetViews>
    <sheetView showGridLines="0" workbookViewId="0">
      <pane ySplit="4" topLeftCell="A5" activePane="bottomLeft" state="frozen"/>
      <selection pane="bottomLeft" activeCell="A1" sqref="A1"/>
    </sheetView>
  </sheetViews>
  <sheetFormatPr baseColWidth="8" defaultRowHeight="15"/>
  <cols>
    <col width="7" customWidth="1" min="1" max="1"/>
    <col width="13" customWidth="1" min="2" max="2"/>
    <col width="13" customWidth="1" min="3" max="3"/>
    <col width="22" customWidth="1" min="4" max="4"/>
    <col width="8" customWidth="1" min="5" max="5"/>
    <col width="13" customWidth="1" min="6" max="6"/>
  </cols>
  <sheetData>
    <row r="1" ht="36" customHeight="1">
      <c r="A1" s="1" t="inlineStr">
        <is>
          <t>대출 기록부 · 1999년 1–3월</t>
        </is>
      </c>
    </row>
    <row r="2" ht="30" customHeight="1">
      <c r="A2" s="2" t="inlineStr">
        <is>
          <t>반납일이 비어 있으면 아직 돌아오지 않은 책이다.</t>
        </is>
      </c>
    </row>
    <row r="4">
      <c r="A4" s="4" t="inlineStr">
        <is>
          <t>번호</t>
        </is>
      </c>
      <c r="B4" s="4" t="inlineStr">
        <is>
          <t>빌린 날</t>
        </is>
      </c>
      <c r="C4" s="4" t="inlineStr">
        <is>
          <t>빌린 사람</t>
        </is>
      </c>
      <c r="D4" s="4" t="inlineStr">
        <is>
          <t>책 제목</t>
        </is>
      </c>
      <c r="E4" s="4" t="inlineStr">
        <is>
          <t>서가</t>
        </is>
      </c>
      <c r="F4" s="4" t="inlineStr">
        <is>
          <t>반납일</t>
        </is>
      </c>
    </row>
    <row r="5">
      <c r="A5" s="5" t="n">
        <v>1</v>
      </c>
      <c r="B5" s="6" t="n">
        <v>36199</v>
      </c>
      <c r="C5" s="5" t="inlineStr">
        <is>
          <t>진하람</t>
        </is>
      </c>
      <c r="D5" s="5" t="inlineStr">
        <is>
          <t>고양이 우체국</t>
        </is>
      </c>
      <c r="E5" s="5" t="inlineStr">
        <is>
          <t>1-01</t>
        </is>
      </c>
      <c r="F5" s="6" t="n">
        <v>36213</v>
      </c>
    </row>
    <row r="6">
      <c r="A6" s="5" t="n">
        <v>2</v>
      </c>
      <c r="B6" s="6" t="n">
        <v>36169</v>
      </c>
      <c r="C6" s="5" t="inlineStr">
        <is>
          <t>유채린</t>
        </is>
      </c>
      <c r="D6" s="5" t="inlineStr">
        <is>
          <t>여름 바다 수첩</t>
        </is>
      </c>
      <c r="E6" s="5" t="inlineStr">
        <is>
          <t>1-14</t>
        </is>
      </c>
      <c r="F6" s="6" t="n">
        <v>36183</v>
      </c>
    </row>
    <row r="7">
      <c r="A7" s="5" t="n">
        <v>3</v>
      </c>
      <c r="B7" s="6" t="n">
        <v>36217</v>
      </c>
      <c r="C7" s="5" t="inlineStr">
        <is>
          <t>백도윤</t>
        </is>
      </c>
      <c r="D7" s="5" t="inlineStr">
        <is>
          <t>바다 건너 편지</t>
        </is>
      </c>
      <c r="E7" s="5" t="inlineStr">
        <is>
          <t>1-12</t>
        </is>
      </c>
      <c r="F7" s="6" t="n">
        <v>36231</v>
      </c>
    </row>
    <row r="8">
      <c r="A8" s="5" t="n">
        <v>4</v>
      </c>
      <c r="B8" s="6" t="n">
        <v>36180</v>
      </c>
      <c r="C8" s="5" t="inlineStr">
        <is>
          <t>모세아</t>
        </is>
      </c>
      <c r="D8" s="5" t="inlineStr">
        <is>
          <t>별자리 사전</t>
        </is>
      </c>
      <c r="E8" s="5" t="inlineStr">
        <is>
          <t>3-09</t>
        </is>
      </c>
      <c r="F8" s="6" t="n">
        <v>36194</v>
      </c>
    </row>
    <row r="9">
      <c r="A9" s="5" t="n">
        <v>5</v>
      </c>
      <c r="B9" s="6" t="n">
        <v>36164</v>
      </c>
      <c r="C9" s="5" t="inlineStr">
        <is>
          <t>한서진</t>
        </is>
      </c>
      <c r="D9" s="5" t="inlineStr">
        <is>
          <t>바람이 머무는 곳</t>
        </is>
      </c>
      <c r="E9" s="5" t="inlineStr">
        <is>
          <t>1-03</t>
        </is>
      </c>
      <c r="F9" s="6" t="n">
        <v>36175</v>
      </c>
    </row>
    <row r="10">
      <c r="A10" s="5" t="n">
        <v>6</v>
      </c>
      <c r="B10" s="6" t="n">
        <v>36210</v>
      </c>
      <c r="C10" s="5" t="inlineStr">
        <is>
          <t>유채린</t>
        </is>
      </c>
      <c r="D10" s="5" t="inlineStr">
        <is>
          <t>여름밤 기차</t>
        </is>
      </c>
      <c r="E10" s="5" t="inlineStr">
        <is>
          <t>3-13</t>
        </is>
      </c>
    </row>
    <row r="11">
      <c r="A11" s="5" t="n">
        <v>7</v>
      </c>
      <c r="B11" s="6" t="n">
        <v>36187</v>
      </c>
      <c r="C11" s="5" t="inlineStr">
        <is>
          <t>백도윤</t>
        </is>
      </c>
      <c r="D11" s="5" t="inlineStr">
        <is>
          <t>여름밤 기차</t>
        </is>
      </c>
      <c r="E11" s="5" t="inlineStr">
        <is>
          <t>3-13</t>
        </is>
      </c>
      <c r="F11" s="6" t="n">
        <v>36201</v>
      </c>
    </row>
    <row r="12">
      <c r="A12" s="5" t="n">
        <v>8</v>
      </c>
      <c r="B12" s="6" t="n">
        <v>36224</v>
      </c>
      <c r="C12" s="5" t="inlineStr">
        <is>
          <t>오다은</t>
        </is>
      </c>
      <c r="D12" s="5" t="inlineStr">
        <is>
          <t>오래된 열쇠</t>
        </is>
      </c>
      <c r="E12" s="5" t="inlineStr">
        <is>
          <t>2-15</t>
        </is>
      </c>
    </row>
    <row r="13">
      <c r="A13" s="5" t="n">
        <v>9</v>
      </c>
      <c r="B13" s="6" t="n">
        <v>36174</v>
      </c>
      <c r="C13" s="5" t="inlineStr">
        <is>
          <t>백도윤</t>
        </is>
      </c>
      <c r="D13" s="5" t="inlineStr">
        <is>
          <t>시계탑 아래에서</t>
        </is>
      </c>
      <c r="E13" s="5" t="inlineStr">
        <is>
          <t>3-16</t>
        </is>
      </c>
      <c r="F13" s="6" t="n">
        <v>36188</v>
      </c>
    </row>
    <row r="14">
      <c r="A14" s="5" t="n">
        <v>10</v>
      </c>
      <c r="B14" s="6" t="n">
        <v>36192</v>
      </c>
      <c r="C14" s="5" t="inlineStr">
        <is>
          <t>모세아</t>
        </is>
      </c>
      <c r="D14" s="5" t="inlineStr">
        <is>
          <t>바람이 머무는 곳</t>
        </is>
      </c>
      <c r="E14" s="5" t="inlineStr">
        <is>
          <t>1-03</t>
        </is>
      </c>
      <c r="F14" s="6" t="n">
        <v>36206</v>
      </c>
    </row>
    <row r="15">
      <c r="A15" s="5" t="n">
        <v>11</v>
      </c>
      <c r="B15" s="6" t="n">
        <v>36165</v>
      </c>
      <c r="C15" s="5" t="inlineStr">
        <is>
          <t>오다은</t>
        </is>
      </c>
      <c r="D15" s="5" t="inlineStr">
        <is>
          <t>밤의 정원</t>
        </is>
      </c>
      <c r="E15" s="5" t="inlineStr">
        <is>
          <t>2-11</t>
        </is>
      </c>
      <c r="F15" s="6" t="n">
        <v>36179</v>
      </c>
    </row>
    <row r="16">
      <c r="A16" s="5" t="n">
        <v>12</v>
      </c>
      <c r="B16" s="6" t="n">
        <v>36206</v>
      </c>
      <c r="C16" s="5" t="inlineStr">
        <is>
          <t>모세아</t>
        </is>
      </c>
      <c r="D16" s="5" t="inlineStr">
        <is>
          <t>바람개비 소년</t>
        </is>
      </c>
      <c r="E16" s="5" t="inlineStr">
        <is>
          <t>1-08</t>
        </is>
      </c>
      <c r="F16" s="6" t="n">
        <v>36220</v>
      </c>
    </row>
    <row r="17">
      <c r="A17" s="5" t="n">
        <v>13</v>
      </c>
      <c r="B17" s="6" t="n">
        <v>36222</v>
      </c>
      <c r="C17" s="5" t="inlineStr">
        <is>
          <t>모세아</t>
        </is>
      </c>
      <c r="D17" s="5" t="inlineStr">
        <is>
          <t>등불 가게</t>
        </is>
      </c>
      <c r="E17" s="5" t="inlineStr">
        <is>
          <t>2-02</t>
        </is>
      </c>
      <c r="F17" s="6" t="n">
        <v>36236</v>
      </c>
    </row>
    <row r="18">
      <c r="A18" s="5" t="n">
        <v>14</v>
      </c>
      <c r="B18" s="6" t="n">
        <v>36172</v>
      </c>
      <c r="C18" s="5" t="inlineStr">
        <is>
          <t>진하람</t>
        </is>
      </c>
      <c r="D18" s="5" t="inlineStr">
        <is>
          <t>겨울 숲의 지도</t>
        </is>
      </c>
      <c r="E18" s="5" t="inlineStr">
        <is>
          <t>2-07</t>
        </is>
      </c>
    </row>
    <row r="19">
      <c r="A19" s="5" t="n">
        <v>15</v>
      </c>
      <c r="B19" s="6" t="n">
        <v>36182</v>
      </c>
      <c r="C19" s="5" t="inlineStr">
        <is>
          <t>남궁윤</t>
        </is>
      </c>
      <c r="D19" s="5" t="inlineStr">
        <is>
          <t>바람개비 소년</t>
        </is>
      </c>
      <c r="E19" s="5" t="inlineStr">
        <is>
          <t>1-08</t>
        </is>
      </c>
      <c r="F19" s="6" t="n">
        <v>36196</v>
      </c>
    </row>
    <row r="20">
      <c r="A20" s="5" t="n">
        <v>16</v>
      </c>
      <c r="B20" s="6" t="n">
        <v>36215</v>
      </c>
      <c r="C20" s="5" t="inlineStr">
        <is>
          <t>진하람</t>
        </is>
      </c>
      <c r="D20" s="5" t="inlineStr">
        <is>
          <t>시계탑 아래에서</t>
        </is>
      </c>
      <c r="E20" s="5" t="inlineStr">
        <is>
          <t>3-16</t>
        </is>
      </c>
    </row>
    <row r="21">
      <c r="A21" s="5" t="n">
        <v>17</v>
      </c>
      <c r="B21" s="6" t="n">
        <v>36167</v>
      </c>
      <c r="C21" s="5" t="inlineStr">
        <is>
          <t>남궁윤</t>
        </is>
      </c>
      <c r="D21" s="5" t="inlineStr">
        <is>
          <t>등대지기의 일기</t>
        </is>
      </c>
      <c r="E21" s="5" t="inlineStr">
        <is>
          <t>3-02</t>
        </is>
      </c>
      <c r="F21" s="6" t="n">
        <v>36181</v>
      </c>
    </row>
    <row r="22">
      <c r="A22" s="5" t="n">
        <v>18</v>
      </c>
      <c r="B22" s="6" t="n">
        <v>36201</v>
      </c>
      <c r="C22" s="5" t="inlineStr">
        <is>
          <t>남궁윤</t>
        </is>
      </c>
      <c r="D22" s="5" t="inlineStr">
        <is>
          <t>별자리 사전</t>
        </is>
      </c>
      <c r="E22" s="5" t="inlineStr">
        <is>
          <t>3-09</t>
        </is>
      </c>
      <c r="F22" s="6" t="n">
        <v>36215</v>
      </c>
    </row>
    <row r="23">
      <c r="A23" s="5" t="n">
        <v>19</v>
      </c>
      <c r="B23" s="6" t="n">
        <v>36227</v>
      </c>
      <c r="C23" s="5" t="inlineStr">
        <is>
          <t>유채린</t>
        </is>
      </c>
      <c r="D23" s="5" t="inlineStr">
        <is>
          <t>고양이 우체국</t>
        </is>
      </c>
      <c r="E23" s="5" t="inlineStr">
        <is>
          <t>1-01</t>
        </is>
      </c>
    </row>
    <row r="24">
      <c r="A24" s="5" t="n">
        <v>20</v>
      </c>
      <c r="B24" s="6" t="n">
        <v>36178</v>
      </c>
      <c r="C24" s="5" t="inlineStr">
        <is>
          <t>한서진</t>
        </is>
      </c>
      <c r="D24" s="5" t="inlineStr">
        <is>
          <t>고양이 우체국</t>
        </is>
      </c>
      <c r="E24" s="5" t="inlineStr">
        <is>
          <t>1-01</t>
        </is>
      </c>
      <c r="F24" s="6" t="n">
        <v>36192</v>
      </c>
    </row>
    <row r="25">
      <c r="A25" s="5" t="n">
        <v>21</v>
      </c>
      <c r="B25" s="6" t="n">
        <v>36194</v>
      </c>
      <c r="C25" s="5" t="inlineStr">
        <is>
          <t>유채린</t>
        </is>
      </c>
      <c r="D25" s="5" t="inlineStr">
        <is>
          <t>잠들지 않는 시계</t>
        </is>
      </c>
      <c r="E25" s="5" t="inlineStr">
        <is>
          <t>3-04</t>
        </is>
      </c>
      <c r="F25" s="6" t="n">
        <v>36208</v>
      </c>
    </row>
    <row r="26">
      <c r="A26" s="5" t="n">
        <v>22</v>
      </c>
      <c r="B26" s="6" t="n">
        <v>36171</v>
      </c>
      <c r="C26" s="5" t="inlineStr">
        <is>
          <t>오다은</t>
        </is>
      </c>
      <c r="D26" s="5" t="inlineStr">
        <is>
          <t>밤바다</t>
        </is>
      </c>
      <c r="E26" s="5" t="inlineStr">
        <is>
          <t>2-05</t>
        </is>
      </c>
      <c r="F26" s="6" t="n">
        <v>36185</v>
      </c>
    </row>
    <row r="27">
      <c r="A27" s="5" t="n">
        <v>23</v>
      </c>
      <c r="B27" s="6" t="n">
        <v>36213</v>
      </c>
      <c r="C27" s="5" t="inlineStr">
        <is>
          <t>한서진</t>
        </is>
      </c>
      <c r="D27" s="5" t="inlineStr">
        <is>
          <t>등대지기의 일기</t>
        </is>
      </c>
      <c r="E27" s="5" t="inlineStr">
        <is>
          <t>3-02</t>
        </is>
      </c>
      <c r="F27" s="6" t="n">
        <v>36227</v>
      </c>
    </row>
    <row r="28">
      <c r="A28" s="5" t="n">
        <v>24</v>
      </c>
      <c r="B28" s="6" t="n">
        <v>36185</v>
      </c>
      <c r="C28" s="5" t="inlineStr">
        <is>
          <t>진하람</t>
        </is>
      </c>
      <c r="D28" s="5" t="inlineStr">
        <is>
          <t>바다 건너 편지</t>
        </is>
      </c>
      <c r="E28" s="5" t="inlineStr">
        <is>
          <t>1-12</t>
        </is>
      </c>
      <c r="F28" s="6" t="n">
        <v>36199</v>
      </c>
    </row>
    <row r="29">
      <c r="A29" s="5" t="n">
        <v>25</v>
      </c>
      <c r="B29" s="6" t="n">
        <v>36220</v>
      </c>
      <c r="C29" s="5" t="inlineStr">
        <is>
          <t>남궁윤</t>
        </is>
      </c>
      <c r="D29" s="5" t="inlineStr">
        <is>
          <t>잠들지 않는 시계</t>
        </is>
      </c>
      <c r="E29" s="5" t="inlineStr">
        <is>
          <t>3-04</t>
        </is>
      </c>
    </row>
    <row r="30">
      <c r="A30" s="5" t="n">
        <v>26</v>
      </c>
      <c r="B30" s="6" t="n">
        <v>36176</v>
      </c>
      <c r="C30" s="5" t="inlineStr">
        <is>
          <t>유채린</t>
        </is>
      </c>
      <c r="D30" s="5" t="inlineStr">
        <is>
          <t>밤의 정원</t>
        </is>
      </c>
      <c r="E30" s="5" t="inlineStr">
        <is>
          <t>2-11</t>
        </is>
      </c>
      <c r="F30" s="6" t="n">
        <v>36190</v>
      </c>
    </row>
    <row r="31">
      <c r="A31" s="5" t="n">
        <v>27</v>
      </c>
      <c r="B31" s="6" t="n">
        <v>36203</v>
      </c>
      <c r="C31" s="5" t="inlineStr">
        <is>
          <t>백도윤</t>
        </is>
      </c>
      <c r="D31" s="5" t="inlineStr">
        <is>
          <t>오래된 열쇠</t>
        </is>
      </c>
      <c r="E31" s="5" t="inlineStr">
        <is>
          <t>2-15</t>
        </is>
      </c>
      <c r="F31" s="6" t="n">
        <v>36217</v>
      </c>
    </row>
    <row r="32">
      <c r="A32" s="5" t="n">
        <v>28</v>
      </c>
      <c r="B32" s="6" t="n">
        <v>36189</v>
      </c>
      <c r="C32" s="5" t="inlineStr">
        <is>
          <t>오다은</t>
        </is>
      </c>
      <c r="D32" s="5" t="inlineStr">
        <is>
          <t>등불 가게</t>
        </is>
      </c>
      <c r="E32" s="5" t="inlineStr">
        <is>
          <t>2-02</t>
        </is>
      </c>
      <c r="F32" s="6" t="n">
        <v>36203</v>
      </c>
    </row>
    <row r="33">
      <c r="A33" s="5" t="n">
        <v>29</v>
      </c>
      <c r="B33" s="6" t="n">
        <v>36208</v>
      </c>
      <c r="C33" s="5" t="inlineStr">
        <is>
          <t>오다은</t>
        </is>
      </c>
      <c r="D33" s="5" t="inlineStr">
        <is>
          <t>겨울 숲의 지도</t>
        </is>
      </c>
      <c r="E33" s="5" t="inlineStr">
        <is>
          <t>2-07</t>
        </is>
      </c>
      <c r="F33" s="6" t="n">
        <v>36222</v>
      </c>
    </row>
    <row r="34">
      <c r="A34" s="5" t="n">
        <v>30</v>
      </c>
      <c r="B34" s="6" t="n">
        <v>36196</v>
      </c>
      <c r="C34" s="5" t="inlineStr">
        <is>
          <t>한서진</t>
        </is>
      </c>
      <c r="D34" s="5" t="inlineStr">
        <is>
          <t>밤바다</t>
        </is>
      </c>
      <c r="E34" s="5" t="inlineStr">
        <is>
          <t>2-05</t>
        </is>
      </c>
      <c r="F34" s="6" t="n">
        <v>36210</v>
      </c>
    </row>
  </sheetData>
  <autoFilter ref="A4:F34"/>
  <mergeCells count="2">
    <mergeCell ref="A2:F2"/>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2"/>
  <sheetViews>
    <sheetView showGridLines="0" workbookViewId="0">
      <selection activeCell="A1" sqref="A1"/>
    </sheetView>
  </sheetViews>
  <sheetFormatPr baseColWidth="8" defaultRowHeight="15"/>
  <cols>
    <col width="7" customWidth="1" min="1" max="1"/>
    <col width="7" customWidth="1" min="2" max="2"/>
    <col width="7" customWidth="1" min="3" max="3"/>
    <col width="7" customWidth="1" min="4" max="4"/>
    <col width="7" customWidth="1" min="5" max="5"/>
    <col hidden="1" width="7" customWidth="1" min="6" max="6"/>
    <col width="7" customWidth="1" min="7" max="7"/>
    <col width="7" customWidth="1" min="8" max="8"/>
    <col width="7" customWidth="1" min="9" max="9"/>
  </cols>
  <sheetData>
    <row r="1" ht="36" customHeight="1">
      <c r="A1" s="1" t="inlineStr">
        <is>
          <t>서가 지도</t>
        </is>
      </c>
    </row>
    <row r="2" ht="30" customHeight="1">
      <c r="A2" s="2" t="inlineStr">
        <is>
          <t>칸마다 그 서가에 남은 책 수. 색칠된 칸은 사서가 표시해 둔 곳이다.</t>
        </is>
      </c>
    </row>
    <row r="4">
      <c r="B4" s="7" t="inlineStr">
        <is>
          <t>1열</t>
        </is>
      </c>
      <c r="C4" s="7" t="inlineStr">
        <is>
          <t>2열</t>
        </is>
      </c>
      <c r="D4" s="7" t="inlineStr">
        <is>
          <t>3열</t>
        </is>
      </c>
      <c r="E4" s="7" t="inlineStr">
        <is>
          <t>4열</t>
        </is>
      </c>
      <c r="F4" s="7" t="inlineStr">
        <is>
          <t>5열</t>
        </is>
      </c>
      <c r="G4" s="7" t="inlineStr">
        <is>
          <t>6열</t>
        </is>
      </c>
      <c r="H4" s="7" t="inlineStr">
        <is>
          <t>7열</t>
        </is>
      </c>
      <c r="I4" s="7" t="inlineStr">
        <is>
          <t>8열</t>
        </is>
      </c>
    </row>
    <row r="5" ht="24" customHeight="1">
      <c r="A5" s="4" t="inlineStr">
        <is>
          <t>1줄</t>
        </is>
      </c>
      <c r="B5" s="8" t="n">
        <v>3</v>
      </c>
      <c r="C5" s="9" t="n">
        <v>8</v>
      </c>
      <c r="D5" s="8" t="n">
        <v>1</v>
      </c>
      <c r="E5" s="8" t="n">
        <v>5</v>
      </c>
      <c r="F5" s="8" t="n">
        <v>6</v>
      </c>
      <c r="G5" s="8" t="n">
        <v>2</v>
      </c>
      <c r="H5" s="8" t="n">
        <v>7</v>
      </c>
      <c r="I5" s="8" t="n">
        <v>4</v>
      </c>
    </row>
    <row r="6" ht="24" customHeight="1">
      <c r="A6" s="4" t="inlineStr">
        <is>
          <t>2줄</t>
        </is>
      </c>
      <c r="B6" s="8" t="n">
        <v>9</v>
      </c>
      <c r="C6" s="8" t="n">
        <v>2</v>
      </c>
      <c r="D6" s="8" t="n">
        <v>6</v>
      </c>
      <c r="E6" s="8" t="n">
        <v>1</v>
      </c>
      <c r="F6" s="8" t="n">
        <v>3</v>
      </c>
      <c r="G6" s="8" t="n">
        <v>8</v>
      </c>
      <c r="H6" s="8" t="n">
        <v>5</v>
      </c>
      <c r="I6" s="8" t="n">
        <v>7</v>
      </c>
    </row>
    <row r="7" ht="24" customHeight="1">
      <c r="A7" s="4" t="inlineStr">
        <is>
          <t>3줄</t>
        </is>
      </c>
      <c r="B7" s="8" t="n">
        <v>4</v>
      </c>
      <c r="C7" s="8" t="n">
        <v>7</v>
      </c>
      <c r="D7" s="8" t="n">
        <v>3</v>
      </c>
      <c r="E7" s="9" t="n">
        <v>8</v>
      </c>
      <c r="F7" s="8" t="n">
        <v>9</v>
      </c>
      <c r="G7" s="8" t="n">
        <v>1</v>
      </c>
      <c r="H7" s="8" t="n">
        <v>6</v>
      </c>
      <c r="I7" s="8" t="n">
        <v>2</v>
      </c>
    </row>
    <row r="8" ht="24" customHeight="1">
      <c r="A8" s="4" t="inlineStr">
        <is>
          <t>4줄</t>
        </is>
      </c>
      <c r="B8" s="8" t="n">
        <v>1</v>
      </c>
      <c r="C8" s="8" t="n">
        <v>5</v>
      </c>
      <c r="D8" s="8" t="n">
        <v>9</v>
      </c>
      <c r="E8" s="8" t="n">
        <v>2</v>
      </c>
      <c r="F8" s="8" t="n">
        <v>7</v>
      </c>
      <c r="G8" s="8" t="n">
        <v>4</v>
      </c>
      <c r="H8" s="9" t="n">
        <v>3</v>
      </c>
      <c r="I8" s="8" t="n">
        <v>8</v>
      </c>
    </row>
    <row r="9" ht="24" customHeight="1">
      <c r="A9" s="4" t="inlineStr">
        <is>
          <t>5줄</t>
        </is>
      </c>
      <c r="B9" s="8" t="n">
        <v>6</v>
      </c>
      <c r="C9" s="8" t="n">
        <v>3</v>
      </c>
      <c r="D9" s="8" t="n">
        <v>7</v>
      </c>
      <c r="E9" s="8" t="n">
        <v>4</v>
      </c>
      <c r="F9" s="8" t="n">
        <v>1</v>
      </c>
      <c r="G9" s="8" t="n">
        <v>5</v>
      </c>
      <c r="H9" s="8" t="n">
        <v>9</v>
      </c>
      <c r="I9" s="9" t="n">
        <v>2</v>
      </c>
    </row>
    <row r="10" ht="24" customHeight="1">
      <c r="A10" s="4" t="inlineStr">
        <is>
          <t>6줄</t>
        </is>
      </c>
      <c r="B10" s="8" t="n">
        <v>8</v>
      </c>
      <c r="C10" s="9" t="n">
        <v>1</v>
      </c>
      <c r="D10" s="8" t="n">
        <v>2</v>
      </c>
      <c r="E10" s="8" t="n">
        <v>6</v>
      </c>
      <c r="F10" s="8" t="n">
        <v>4</v>
      </c>
      <c r="G10" s="8" t="n">
        <v>7</v>
      </c>
      <c r="H10" s="8" t="n">
        <v>2</v>
      </c>
      <c r="I10" s="8" t="n">
        <v>5</v>
      </c>
    </row>
    <row r="12">
      <c r="F12" s="10" t="inlineStr">
        <is>
          <t>사서의 메모: 여기까지 왔구나.</t>
        </is>
      </c>
    </row>
  </sheetData>
  <mergeCells count="2">
    <mergeCell ref="A1:I1"/>
    <mergeCell ref="A2:I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16"/>
  <sheetViews>
    <sheetView showGridLines="0" workbookViewId="0">
      <selection activeCell="A1" sqref="A1"/>
    </sheetView>
  </sheetViews>
  <sheetFormatPr baseColWidth="8" defaultRowHeight="15"/>
  <cols>
    <col width="9" customWidth="1" min="1" max="1"/>
    <col width="6" customWidth="1" min="2" max="2"/>
    <col width="6" customWidth="1" min="3" max="3"/>
    <col width="6" customWidth="1" min="4" max="4"/>
    <col width="6" customWidth="1" min="5" max="5"/>
    <col width="6" customWidth="1" min="6" max="6"/>
    <col width="6" customWidth="1" min="7" max="7"/>
    <col width="6" customWidth="1" min="8" max="8"/>
    <col width="6" customWidth="1" min="9" max="9"/>
    <col width="6" customWidth="1" min="10" max="10"/>
    <col hidden="1" width="13" customWidth="1" min="26" max="26"/>
  </cols>
  <sheetData>
    <row r="1" ht="36" customHeight="1">
      <c r="A1" s="1" t="inlineStr">
        <is>
          <t>열람실 문</t>
        </is>
      </c>
      <c r="Z1" s="11">
        <f>IFERROR(VALUE(TRIM(B4)),-1)</f>
        <v/>
      </c>
    </row>
    <row r="2" ht="30" customHeight="1">
      <c r="A2" s="2" t="inlineStr">
        <is>
          <t>노란 칸에 네 자리 번호를 넣고 엔터.</t>
        </is>
      </c>
      <c r="Z2" s="11">
        <f>IF(AND(Z1&gt;=0,Z1&lt;=9999,Z1=INT(Z1)),MOD(Z1*7919+13,10007)=7665,FALSE)</f>
        <v/>
      </c>
    </row>
    <row r="3">
      <c r="Z3" s="11" t="inlineStr">
        <is>
          <t>둘째 방열쇠는이층지도실맨아래서랍에가나다라마바사자차카타파하겨울별등불시계탑편숲</t>
        </is>
      </c>
    </row>
    <row r="4">
      <c r="A4" s="12" t="inlineStr">
        <is>
          <t>번호</t>
        </is>
      </c>
      <c r="B4" s="13" t="n"/>
      <c r="C4" s="14" t="n"/>
    </row>
    <row r="6" ht="28" customHeight="1">
      <c r="A6" s="15">
        <f>IF(LEN(TRIM(B4))=0,"자물쇠가 차갑다. 번호 네 자리를 넣어 봐.",IF(Z2,"철컥. 문이 열렸다. 아래 쪽지가 읽힌다.","아무 일도 없다. 쪽지를 다시 보자."))</f>
        <v/>
      </c>
    </row>
    <row r="8">
      <c r="A8" s="12" t="inlineStr">
        <is>
          <t>문틈에 끼어 있던 쪽지</t>
        </is>
      </c>
    </row>
    <row r="9" ht="26" customHeight="1">
      <c r="A9" s="16">
        <f>IF($Z$1&lt;0,"·",MID($Z$3,MOD(A10-MOD($Z$1*1+0,41),41)+1,1))</f>
        <v/>
      </c>
      <c r="B9" s="16">
        <f>IF($Z$1&lt;0,"·",MID($Z$3,MOD(B10-MOD($Z$1*3+5,41),41)+1,1))</f>
        <v/>
      </c>
      <c r="C9" s="16">
        <f>IF($Z$1&lt;0,"·",MID($Z$3,MOD(C10-MOD($Z$1*5+10,41),41)+1,1))</f>
        <v/>
      </c>
      <c r="D9" s="16">
        <f>IF($Z$1&lt;0,"·",MID($Z$3,MOD(D10-MOD($Z$1*7+15,41),41)+1,1))</f>
        <v/>
      </c>
      <c r="E9" s="16">
        <f>IF($Z$1&lt;0,"·",MID($Z$3,MOD(E10-MOD($Z$1*9+20,41),41)+1,1))</f>
        <v/>
      </c>
      <c r="F9" s="16">
        <f>IF($Z$1&lt;0,"·",MID($Z$3,MOD(F10-MOD($Z$1*11+25,41),41)+1,1))</f>
        <v/>
      </c>
      <c r="G9" s="16">
        <f>IF($Z$1&lt;0,"·",MID($Z$3,MOD(G10-MOD($Z$1*13+30,41),41)+1,1))</f>
        <v/>
      </c>
      <c r="H9" s="16">
        <f>IF($Z$1&lt;0,"·",MID($Z$3,MOD(H10-MOD($Z$1*15+35,41),41)+1,1))</f>
        <v/>
      </c>
      <c r="I9" s="16">
        <f>IF($Z$1&lt;0,"·",MID($Z$3,MOD(I10-MOD($Z$1*17+40,41),41)+1,1))</f>
        <v/>
      </c>
      <c r="J9" s="16">
        <f>IF($Z$1&lt;0,"·",MID($Z$3,MOD(J10-MOD($Z$1*19+45,41),41)+1,1))</f>
        <v/>
      </c>
    </row>
    <row r="10">
      <c r="A10" s="17" t="n">
        <v>30</v>
      </c>
      <c r="B10" s="17" t="n">
        <v>14</v>
      </c>
      <c r="C10" s="17" t="n">
        <v>39</v>
      </c>
      <c r="D10" s="17" t="n">
        <v>23</v>
      </c>
      <c r="E10" s="17" t="n">
        <v>5</v>
      </c>
      <c r="F10" s="17" t="n">
        <v>31</v>
      </c>
      <c r="G10" s="17" t="n">
        <v>15</v>
      </c>
      <c r="H10" s="17" t="n">
        <v>40</v>
      </c>
      <c r="I10" s="17" t="n">
        <v>19</v>
      </c>
      <c r="J10" s="17" t="n">
        <v>7</v>
      </c>
    </row>
    <row r="11" ht="26" customHeight="1">
      <c r="A11" s="16">
        <f>IF($Z$1&lt;0,"·",MID($Z$3,MOD(A12-MOD($Z$1*21+50,41),41)+1,1))</f>
        <v/>
      </c>
      <c r="B11" s="16">
        <f>IF($Z$1&lt;0,"·",MID($Z$3,MOD(B12-MOD($Z$1*23+55,41),41)+1,1))</f>
        <v/>
      </c>
      <c r="C11" s="16">
        <f>IF($Z$1&lt;0,"·",MID($Z$3,MOD(C12-MOD($Z$1*25+60,41),41)+1,1))</f>
        <v/>
      </c>
      <c r="D11" s="16">
        <f>IF($Z$1&lt;0,"·",MID($Z$3,MOD(D12-MOD($Z$1*27+65,41),41)+1,1))</f>
        <v/>
      </c>
      <c r="E11" s="16">
        <f>IF($Z$1&lt;0,"·",MID($Z$3,MOD(E12-MOD($Z$1*29+70,41),41)+1,1))</f>
        <v/>
      </c>
      <c r="F11" s="16">
        <f>IF($Z$1&lt;0,"·",MID($Z$3,MOD(F12-MOD($Z$1*31+75,41),41)+1,1))</f>
        <v/>
      </c>
      <c r="G11" s="16">
        <f>IF($Z$1&lt;0,"·",MID($Z$3,MOD(G12-MOD($Z$1*33+80,41),41)+1,1))</f>
        <v/>
      </c>
      <c r="H11" s="16">
        <f>IF($Z$1&lt;0,"·",MID($Z$3,MOD(H12-MOD($Z$1*35+85,41),41)+1,1))</f>
        <v/>
      </c>
      <c r="I11" s="16">
        <f>IF($Z$1&lt;0,"·",MID($Z$3,MOD(I12-MOD($Z$1*37+90,41),41)+1,1))</f>
        <v/>
      </c>
      <c r="J11" s="16">
        <f>IF($Z$1&lt;0,"·",MID($Z$3,MOD(J12-MOD($Z$1*39+95,41),41)+1,1))</f>
        <v/>
      </c>
    </row>
    <row r="12">
      <c r="A12" s="17" t="n">
        <v>32</v>
      </c>
      <c r="B12" s="17" t="n">
        <v>9</v>
      </c>
      <c r="C12" s="17" t="n">
        <v>40</v>
      </c>
      <c r="D12" s="17" t="n">
        <v>24</v>
      </c>
      <c r="E12" s="17" t="n">
        <v>8</v>
      </c>
      <c r="F12" s="17" t="n">
        <v>23</v>
      </c>
      <c r="G12" s="17" t="n">
        <v>16</v>
      </c>
      <c r="H12" s="17" t="n">
        <v>30</v>
      </c>
      <c r="I12" s="17" t="n">
        <v>24</v>
      </c>
      <c r="J12" s="17" t="n">
        <v>8</v>
      </c>
    </row>
    <row r="13" ht="26" customHeight="1">
      <c r="A13" s="16">
        <f>IF($Z$1&lt;0,"·",MID($Z$3,MOD(A14-MOD($Z$1*41+100,41),41)+1,1))</f>
        <v/>
      </c>
      <c r="B13" s="16">
        <f>IF($Z$1&lt;0,"·",MID($Z$3,MOD(B14-MOD($Z$1*43+105,41),41)+1,1))</f>
        <v/>
      </c>
      <c r="C13" s="16">
        <f>IF($Z$1&lt;0,"·",MID($Z$3,MOD(C14-MOD($Z$1*45+110,41),41)+1,1))</f>
        <v/>
      </c>
      <c r="D13" s="16">
        <f>IF($Z$1&lt;0,"·",MID($Z$3,MOD(D14-MOD($Z$1*47+115,41),41)+1,1))</f>
        <v/>
      </c>
    </row>
    <row r="14">
      <c r="A14" s="17" t="n">
        <v>20</v>
      </c>
      <c r="B14" s="17" t="n">
        <v>16</v>
      </c>
      <c r="C14" s="17" t="n">
        <v>0</v>
      </c>
      <c r="D14" s="17" t="n">
        <v>25</v>
      </c>
    </row>
    <row r="16">
      <c r="A16" s="18" t="inlineStr">
        <is>
          <t>무료 판은 여기까지다. 둘째 방부터 이어지는 이야기(3방)는 정식 판에 있다.</t>
        </is>
      </c>
    </row>
  </sheetData>
  <sheetProtection selectLockedCells="0" selectUnlockedCells="0" sheet="1" objects="0" insertRows="1" insertHyperlinks="1" autoFilter="1" scenarios="0" formatColumns="1" deleteColumns="1" insertColumns="1" pivotTables="1" deleteRows="1" formatCells="1" formatRows="0" sort="1"/>
  <mergeCells count="4">
    <mergeCell ref="A6:J6"/>
    <mergeCell ref="A1:J1"/>
    <mergeCell ref="B4:C4"/>
    <mergeCell ref="A2:J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6"/>
  <sheetViews>
    <sheetView showGridLines="0" workbookViewId="0">
      <selection activeCell="A1" sqref="A1"/>
    </sheetView>
  </sheetViews>
  <sheetFormatPr baseColWidth="8" defaultRowHeight="15"/>
  <cols>
    <col width="14" customWidth="1" min="1" max="1"/>
  </cols>
  <sheetData>
    <row r="1" ht="36" customHeight="1">
      <c r="A1" s="1" t="inlineStr">
        <is>
          <t>막히면(하나씩만 보기)</t>
        </is>
      </c>
    </row>
    <row r="3" ht="66" customHeight="1">
      <c r="A3" s="3" t="inlineStr">
        <is>
          <t>쪽지 1 · 힌트: 「대출 기록」 머리줄의 거르기 단추로 반납일 「(비어 있음)」만 남기고, 빌린 날을 오름차순으로.</t>
        </is>
      </c>
    </row>
    <row r="4" ht="44" customHeight="1">
      <c r="A4" s="3" t="inlineStr">
        <is>
          <t>쪽지 2 · 힌트: 「밤바다」, 「여름밤 기차」도 「밤」이 든 제목이다. 「바람」은 아니다.</t>
        </is>
      </c>
    </row>
    <row r="5" ht="66" customHeight="1">
      <c r="A5" s="3" t="inlineStr">
        <is>
          <t>쪽지 3 · 힌트: 열 머리 글자 E 다음이 G 다. 두 열 머리를 함께 골라 오른쪽 단추 → 숨기기 취소(구글 시트는 사이의 화살표를 누른다).</t>
        </is>
      </c>
    </row>
    <row r="6" ht="44" customHeight="1">
      <c r="A6" s="3" t="inlineStr">
        <is>
          <t>쪽지 4 · 힌트: 색칠된 칸은 다섯 개다. 숨은 열에는 색칠된 칸이 없다.</t>
        </is>
      </c>
    </row>
  </sheetData>
  <mergeCells count="5">
    <mergeCell ref="A1:H1"/>
    <mergeCell ref="A4:H4"/>
    <mergeCell ref="A3:H3"/>
    <mergeCell ref="A5:H5"/>
    <mergeCell ref="A6:H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dotorium</dc:creator>
  <dc:title xmlns:dc="http://purl.org/dc/elements/1.1/">별빛 도서관의 마지막 대출</dc:title>
  <dcterms:created xmlns:dcterms="http://purl.org/dc/terms/" xmlns:xsi="http://www.w3.org/2001/XMLSchema-instance" xsi:type="dcterms:W3CDTF">2026-10-23T00:09:09Z</dcterms:created>
  <dcterms:modified xmlns:dcterms="http://purl.org/dc/terms/" xmlns:xsi="http://www.w3.org/2001/XMLSchema-instance" xsi:type="dcterms:W3CDTF">2026-10-23T00:09:09Z</dcterms:modified>
</cp:coreProperties>
</file>